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9.16" sheetId="1" r:id="rId1"/>
  </sheets>
  <definedNames>
    <definedName name="_xlnm.Print_Titles" localSheetId="0">'исполнение бюджета на 01.09.16'!$6:$7</definedName>
  </definedNames>
  <calcPr fullCalcOnLoad="1"/>
</workbook>
</file>

<file path=xl/sharedStrings.xml><?xml version="1.0" encoding="utf-8"?>
<sst xmlns="http://schemas.openxmlformats.org/spreadsheetml/2006/main" count="108" uniqueCount="89">
  <si>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</si>
  <si>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</si>
  <si>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</si>
  <si>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</si>
  <si>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</si>
  <si>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</si>
  <si>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</si>
  <si>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</si>
  <si>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</si>
  <si>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</si>
  <si>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</si>
  <si>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</si>
  <si>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</si>
  <si>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</si>
  <si>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</si>
  <si>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</si>
  <si>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</si>
  <si>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</si>
  <si>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</si>
  <si>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</si>
  <si>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</si>
  <si>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</si>
  <si>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</si>
  <si>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</si>
  <si>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</si>
  <si>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</si>
  <si>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</si>
  <si>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</si>
  <si>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</si>
  <si>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</si>
  <si>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</si>
  <si>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</si>
  <si>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</si>
  <si>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</si>
  <si>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</si>
  <si>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</si>
  <si>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</si>
  <si>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</si>
  <si>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</si>
  <si>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</si>
  <si>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</si>
  <si>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</si>
  <si>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</si>
  <si>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</si>
  <si>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</si>
  <si>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</si>
  <si>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</si>
  <si>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</si>
  <si>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</si>
  <si>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</si>
  <si>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</si>
  <si>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</si>
  <si>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</si>
  <si>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</si>
  <si>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</si>
  <si>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</si>
  <si>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</si>
  <si>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</si>
  <si>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</si>
  <si>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</si>
  <si>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</si>
  <si>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</si>
  <si>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</si>
  <si>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</si>
  <si>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</si>
  <si>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</si>
  <si>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</si>
  <si>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</si>
  <si>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</si>
  <si>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</si>
  <si>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</si>
  <si>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</si>
  <si>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</si>
  <si>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</si>
  <si>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</si>
  <si>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</si>
  <si>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</si>
  <si>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</si>
  <si>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</si>
  <si>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</si>
  <si>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</si>
  <si>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</si>
  <si>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</si>
  <si>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</si>
  <si>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</si>
  <si>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Получение бюджетных кредитов от других бюджетов бюджетной системы Российской Федерации в валюте Российской Федерации</t>
  </si>
  <si>
    <t>по состоянию на 01 сентября 2016 года</t>
  </si>
  <si>
    <t>План с учетом изменений на 01.09.2016 года</t>
  </si>
  <si>
    <t>Исполнено на 01.09.2016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</si>
</sst>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0"/>
  <sheetViews>
    <sheetView showGridLines="0" tabSelected="1" zoomScalePageLayoutView="0" workbookViewId="0" topLeftCell="A82">
      <selection activeCell="T91" sqref="T91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7"/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0"/>
      <c r="W2" s="1"/>
      <c r="X2" s="1"/>
    </row>
    <row r="3" spans="1:24" ht="18" customHeight="1">
      <c r="A3" s="46" t="s">
        <v>86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"/>
      <c r="X3" s="3"/>
    </row>
    <row r="4" spans="1:24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3"/>
      <c r="X4" s="3"/>
    </row>
    <row r="5" spans="1:24" ht="1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4.25" customHeight="1">
      <c r="A6" s="43" t="s">
        <v>1</v>
      </c>
      <c r="B6" s="43" t="s">
        <v>2</v>
      </c>
      <c r="C6" s="43" t="s">
        <v>2</v>
      </c>
      <c r="D6" s="43" t="s">
        <v>2</v>
      </c>
      <c r="E6" s="43" t="s">
        <v>2</v>
      </c>
      <c r="F6" s="43" t="s">
        <v>87</v>
      </c>
      <c r="G6" s="43" t="s">
        <v>2</v>
      </c>
      <c r="H6" s="43" t="s">
        <v>2</v>
      </c>
      <c r="I6" s="43" t="s">
        <v>2</v>
      </c>
      <c r="J6" s="43" t="s">
        <v>2</v>
      </c>
      <c r="K6" s="43" t="s">
        <v>2</v>
      </c>
      <c r="L6" s="43" t="s">
        <v>2</v>
      </c>
      <c r="M6" s="43" t="s">
        <v>2</v>
      </c>
      <c r="N6" s="43" t="s">
        <v>2</v>
      </c>
      <c r="O6" s="43" t="s">
        <v>2</v>
      </c>
      <c r="P6" s="43" t="s">
        <v>2</v>
      </c>
      <c r="Q6" s="43" t="s">
        <v>2</v>
      </c>
      <c r="R6" s="43" t="s">
        <v>2</v>
      </c>
      <c r="S6" s="43" t="s">
        <v>2</v>
      </c>
      <c r="T6" s="43" t="s">
        <v>88</v>
      </c>
      <c r="U6" s="43" t="s">
        <v>12</v>
      </c>
      <c r="V6" s="43" t="s">
        <v>2</v>
      </c>
      <c r="W6" s="43" t="s">
        <v>2</v>
      </c>
      <c r="X6" s="43" t="s">
        <v>2</v>
      </c>
    </row>
    <row r="7" spans="1:24" ht="30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15.75">
      <c r="A8" s="18" t="s">
        <v>30</v>
      </c>
      <c r="B8" s="9"/>
      <c r="C8" s="9"/>
      <c r="D8" s="9"/>
      <c r="E8" s="9"/>
      <c r="F8" s="38">
        <f>F9+F26</f>
        <v>2245216395.78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1413176796.92</v>
      </c>
      <c r="U8" s="41">
        <f>ROUND(T8/F8*100,2)</f>
        <v>62.94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0">
        <f>F10+F13+F14+F15+F18+F20+F21+F22+F23+F24+F25+F19</f>
        <v>490896301.13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312268243.49000007</v>
      </c>
      <c r="U9" s="42">
        <f>ROUND(T9/F9*100,2)</f>
        <v>63.61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0">
        <f>F11+F12</f>
        <v>323642700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209114698.67000002</v>
      </c>
      <c r="U10" s="42">
        <f>ROUND(T10/F10*100,2)</f>
        <v>64.61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0">
        <v>20811200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18789476.34</v>
      </c>
      <c r="U11" s="42">
        <f aca="true" t="shared" si="2" ref="U11:U29">ROUND(T11/F11*100,2)</f>
        <v>90.29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0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190325222.33</v>
      </c>
      <c r="U12" s="42">
        <f t="shared" si="2"/>
        <v>62.85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0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15353769.19</v>
      </c>
      <c r="U13" s="42">
        <f t="shared" si="2"/>
        <v>66.61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0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19746863.21</v>
      </c>
      <c r="U14" s="42">
        <f t="shared" si="2"/>
        <v>68.48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0">
        <f>F16+F17</f>
        <v>24951600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9369642.78</v>
      </c>
      <c r="U15" s="42">
        <f t="shared" si="2"/>
        <v>37.55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0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626648.41</v>
      </c>
      <c r="U16" s="42">
        <f t="shared" si="2"/>
        <v>6.04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0">
        <v>14573800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8742994.37</v>
      </c>
      <c r="U17" s="42">
        <f t="shared" si="2"/>
        <v>59.99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0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6188457.08</v>
      </c>
      <c r="U18" s="42">
        <f t="shared" si="2"/>
        <v>61.6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0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8.25">
      <c r="A20" s="15" t="s">
        <v>21</v>
      </c>
      <c r="B20" s="9"/>
      <c r="C20" s="9"/>
      <c r="D20" s="9"/>
      <c r="E20" s="9"/>
      <c r="F20" s="40">
        <v>42285150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24312374.13</v>
      </c>
      <c r="U20" s="42">
        <f t="shared" si="2"/>
        <v>57.5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0">
        <v>11496300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8798287.55</v>
      </c>
      <c r="U21" s="42">
        <f t="shared" si="2"/>
        <v>76.53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0">
        <v>876000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555741.87</v>
      </c>
      <c r="U22" s="42">
        <f t="shared" si="2"/>
        <v>63.44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0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15602576.27</v>
      </c>
      <c r="U23" s="42">
        <f t="shared" si="2"/>
        <v>72.57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0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3090535.26</v>
      </c>
      <c r="U24" s="42">
        <f t="shared" si="2"/>
        <v>74.59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0">
        <v>69051.13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135297.48</v>
      </c>
      <c r="U25" s="42">
        <f t="shared" si="2"/>
        <v>195.94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0">
        <v>1754320094.65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1100908553.43</v>
      </c>
      <c r="U26" s="42">
        <f t="shared" si="2"/>
        <v>62.75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0">
        <v>1739836560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1086425018.78</v>
      </c>
      <c r="U27" s="42">
        <f t="shared" si="2"/>
        <v>62.44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0">
        <v>15194000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15194000</v>
      </c>
      <c r="U28" s="42">
        <f t="shared" si="2"/>
        <v>100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0">
        <v>-710465.35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-710465.35</v>
      </c>
      <c r="U29" s="42">
        <f t="shared" si="2"/>
        <v>100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2320722270.17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1353461582.6399999</v>
      </c>
      <c r="U32" s="30">
        <f aca="true" t="shared" si="4" ref="U32:U75">ROUND(T32/F32*100,2)</f>
        <v>58.32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118903021.6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66620318.239999995</v>
      </c>
      <c r="U33" s="30">
        <f t="shared" si="4"/>
        <v>56.03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1008968.77</v>
      </c>
      <c r="U34" s="30">
        <f t="shared" si="4"/>
        <v>65.76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1">
        <v>7037100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3887611.81</v>
      </c>
      <c r="U35" s="30">
        <f t="shared" si="4"/>
        <v>55.24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1">
        <v>47426763.32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30237311.15</v>
      </c>
      <c r="U36" s="30">
        <f t="shared" si="4"/>
        <v>63.76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8800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8800</v>
      </c>
      <c r="U37" s="30">
        <f t="shared" si="4"/>
        <v>100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1">
        <v>13108600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8778713.03</v>
      </c>
      <c r="U38" s="30">
        <f t="shared" si="4"/>
        <v>66.97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48837458.28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22698913.48</v>
      </c>
      <c r="U41" s="30">
        <f t="shared" si="4"/>
        <v>46.48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10814609.92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6371855.24</v>
      </c>
      <c r="U42" s="30">
        <f t="shared" si="4"/>
        <v>58.92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1">
        <v>10814609.92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6371855.24</v>
      </c>
      <c r="U43" s="30">
        <f t="shared" si="4"/>
        <v>58.92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270668867.32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135607533.54999998</v>
      </c>
      <c r="U44" s="30">
        <f t="shared" si="4"/>
        <v>50.1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4254286.22</v>
      </c>
      <c r="U45" s="30">
        <f t="shared" si="4"/>
        <v>67.25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36661401.51</v>
      </c>
      <c r="U46" s="30">
        <f t="shared" si="4"/>
        <v>58.24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1">
        <v>190457081.32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91479646.62</v>
      </c>
      <c r="U47" s="30">
        <f t="shared" si="4"/>
        <v>48.03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1">
        <v>10940586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3212199.2</v>
      </c>
      <c r="U48" s="30">
        <f t="shared" si="4"/>
        <v>29.36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2">
        <f>SUM(F50:F53)</f>
        <v>148812548.87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65983742.629999995</v>
      </c>
      <c r="U49" s="30">
        <f t="shared" si="4"/>
        <v>44.34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1">
        <v>19257326.02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7930416.38</v>
      </c>
      <c r="U50" s="30">
        <f t="shared" si="4"/>
        <v>41.18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1">
        <v>16285219.17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3888334.76</v>
      </c>
      <c r="U51" s="30">
        <f t="shared" si="4"/>
        <v>23.88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1">
        <v>79559483.45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33489196.61</v>
      </c>
      <c r="U52" s="30">
        <f t="shared" si="4"/>
        <v>42.09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1">
        <v>33710520.23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20675794.88</v>
      </c>
      <c r="U53" s="30">
        <f t="shared" si="4"/>
        <v>61.33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4178480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2582826.66</v>
      </c>
      <c r="U54" s="30">
        <f t="shared" si="4"/>
        <v>61.81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1">
        <v>4178480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2582826.66</v>
      </c>
      <c r="U55" s="30">
        <f t="shared" si="4"/>
        <v>61.81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SUM(F57:F60)</f>
        <v>1392061347.3300002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874388661.06</v>
      </c>
      <c r="U56" s="30">
        <f t="shared" si="4"/>
        <v>62.81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1">
        <v>567764837.97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355994690.97</v>
      </c>
      <c r="U57" s="30">
        <f t="shared" si="4"/>
        <v>62.7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1">
        <v>738945902.72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460657473.74</v>
      </c>
      <c r="U58" s="30">
        <f t="shared" si="4"/>
        <v>62.34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1">
        <v>32887528.42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27752849.42</v>
      </c>
      <c r="U59" s="30">
        <f t="shared" si="4"/>
        <v>84.39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1">
        <v>52463078.22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29983646.93</v>
      </c>
      <c r="U60" s="30">
        <f t="shared" si="4"/>
        <v>57.15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2">
        <f>F62+F63</f>
        <v>143184768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94243317.29</v>
      </c>
      <c r="U61" s="30">
        <f t="shared" si="4"/>
        <v>65.82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1">
        <v>137434768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90543910.81</v>
      </c>
      <c r="U62" s="30">
        <f t="shared" si="4"/>
        <v>65.88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3699406.48</v>
      </c>
      <c r="U63" s="30">
        <f t="shared" si="4"/>
        <v>64.34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2">
        <f>SUM(F65:F69)</f>
        <v>115211420.14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72889961.72</v>
      </c>
      <c r="U64" s="30">
        <f t="shared" si="4"/>
        <v>63.27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1">
        <v>2425778.83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1534658.06</v>
      </c>
      <c r="U65" s="30">
        <f t="shared" si="4"/>
        <v>63.26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1">
        <v>40441100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26176084</v>
      </c>
      <c r="U66" s="30">
        <f t="shared" si="4"/>
        <v>64.73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1">
        <v>24867441.31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14597512.96</v>
      </c>
      <c r="U67" s="30">
        <f t="shared" si="4"/>
        <v>58.7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1">
        <v>18443600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11820848.38</v>
      </c>
      <c r="U68" s="30">
        <f t="shared" si="4"/>
        <v>64.09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18760858.32</v>
      </c>
      <c r="U69" s="30">
        <f t="shared" si="4"/>
        <v>64.62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2">
        <f>SUM(F71:F73)</f>
        <v>107365586.99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32409246.25</v>
      </c>
      <c r="U70" s="30">
        <f t="shared" si="4"/>
        <v>30.19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1">
        <v>56663893.19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10848</v>
      </c>
      <c r="U71" s="30">
        <f t="shared" si="4"/>
        <v>0.02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1">
        <v>44467493.8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28554446.01</v>
      </c>
      <c r="U72" s="30">
        <f t="shared" si="4"/>
        <v>64.21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1">
        <v>6234200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3843952.24</v>
      </c>
      <c r="U73" s="30">
        <f t="shared" si="4"/>
        <v>61.66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2">
        <f>F75</f>
        <v>2364120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2364120</v>
      </c>
      <c r="U74" s="30">
        <f t="shared" si="4"/>
        <v>100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1">
        <v>2364120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2364120</v>
      </c>
      <c r="U75" s="30">
        <f t="shared" si="4"/>
        <v>100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-75505874.38999987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59715214.28000021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SUM(F80,F86,F84,F83)</f>
        <v>75505874.38999987</v>
      </c>
      <c r="G79" s="33">
        <f aca="true" t="shared" si="9" ref="G79:T79">SUM(G80,G86,G84)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-59715214.28000001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4">
        <f>F81+F82</f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5">
        <v>50000000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45.75" customHeight="1">
      <c r="A83" s="26" t="s">
        <v>85</v>
      </c>
      <c r="B83" s="27"/>
      <c r="C83" s="27"/>
      <c r="D83" s="27"/>
      <c r="E83" s="27"/>
      <c r="F83" s="35">
        <v>10000000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20"/>
    </row>
    <row r="84" spans="1:21" ht="26.25">
      <c r="A84" s="26" t="s">
        <v>81</v>
      </c>
      <c r="B84" s="27"/>
      <c r="C84" s="27"/>
      <c r="D84" s="27"/>
      <c r="E84" s="27"/>
      <c r="F84" s="35">
        <f>F85</f>
        <v>0</v>
      </c>
      <c r="G84" s="35">
        <f aca="true" t="shared" si="10" ref="G84:T84">G85</f>
        <v>0</v>
      </c>
      <c r="H84" s="35">
        <f t="shared" si="10"/>
        <v>0</v>
      </c>
      <c r="I84" s="35">
        <f t="shared" si="10"/>
        <v>0</v>
      </c>
      <c r="J84" s="35">
        <f t="shared" si="10"/>
        <v>0</v>
      </c>
      <c r="K84" s="35">
        <f t="shared" si="10"/>
        <v>0</v>
      </c>
      <c r="L84" s="35">
        <f t="shared" si="10"/>
        <v>0</v>
      </c>
      <c r="M84" s="35">
        <f t="shared" si="10"/>
        <v>0</v>
      </c>
      <c r="N84" s="35">
        <f t="shared" si="10"/>
        <v>0</v>
      </c>
      <c r="O84" s="35">
        <f t="shared" si="10"/>
        <v>0</v>
      </c>
      <c r="P84" s="35">
        <f t="shared" si="10"/>
        <v>0</v>
      </c>
      <c r="Q84" s="35">
        <f t="shared" si="10"/>
        <v>0</v>
      </c>
      <c r="R84" s="35">
        <f t="shared" si="10"/>
        <v>0</v>
      </c>
      <c r="S84" s="35">
        <f t="shared" si="10"/>
        <v>0</v>
      </c>
      <c r="T84" s="35">
        <f t="shared" si="10"/>
        <v>63770350.46</v>
      </c>
      <c r="U84" s="20"/>
    </row>
    <row r="85" spans="1:21" ht="90">
      <c r="A85" s="26" t="s">
        <v>82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63770350.46</v>
      </c>
      <c r="U85" s="20"/>
    </row>
    <row r="86" spans="1:21" ht="26.25">
      <c r="A86" s="26" t="s">
        <v>38</v>
      </c>
      <c r="B86" s="27"/>
      <c r="C86" s="27"/>
      <c r="D86" s="27"/>
      <c r="E86" s="27"/>
      <c r="F86" s="35">
        <f>SUM(F88,F90)</f>
        <v>65505874.38999987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SUM(T88,T90)</f>
        <v>-123485564.74000001</v>
      </c>
      <c r="U86" s="20"/>
    </row>
    <row r="87" spans="1:21" ht="15">
      <c r="A87" s="27" t="s">
        <v>39</v>
      </c>
      <c r="B87" s="27"/>
      <c r="C87" s="27"/>
      <c r="D87" s="27"/>
      <c r="E87" s="27"/>
      <c r="F87" s="35">
        <f>F88</f>
        <v>-2305216395.78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T88</f>
        <v>-2177191897.77</v>
      </c>
      <c r="U87" s="20"/>
    </row>
    <row r="88" spans="1:21" ht="26.25">
      <c r="A88" s="26" t="s">
        <v>40</v>
      </c>
      <c r="B88" s="27"/>
      <c r="C88" s="27"/>
      <c r="D88" s="27"/>
      <c r="E88" s="27"/>
      <c r="F88" s="35">
        <v>-2305216395.78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-2177191897.77</v>
      </c>
      <c r="U88" s="20"/>
    </row>
    <row r="89" spans="1:21" ht="15">
      <c r="A89" s="26" t="s">
        <v>41</v>
      </c>
      <c r="B89" s="27"/>
      <c r="C89" s="27"/>
      <c r="D89" s="27"/>
      <c r="E89" s="27"/>
      <c r="F89" s="35">
        <f>F90</f>
        <v>2370722270.17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T90</f>
        <v>2053706333.03</v>
      </c>
      <c r="U89" s="20"/>
    </row>
    <row r="90" spans="1:21" ht="26.25">
      <c r="A90" s="26" t="s">
        <v>42</v>
      </c>
      <c r="B90" s="27"/>
      <c r="C90" s="27"/>
      <c r="D90" s="27"/>
      <c r="E90" s="27"/>
      <c r="F90" s="35">
        <v>2370722270.17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2053706333.03</v>
      </c>
      <c r="U90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2016-09-13T08:25:49Z</dcterms:modified>
  <cp:category/>
  <cp:version/>
  <cp:contentType/>
  <cp:contentStatus/>
</cp:coreProperties>
</file>