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12.16" sheetId="1" r:id="rId1"/>
  </sheets>
  <definedNames>
    <definedName name="_xlnm.Print_Titles" localSheetId="0">'исполнение бюджета на 01.12.16'!$6:$7</definedName>
  </definedNames>
  <calcPr fullCalcOnLoad="1"/>
</workbook>
</file>

<file path=xl/sharedStrings.xml><?xml version="1.0" encoding="utf-8"?>
<sst xmlns="http://schemas.openxmlformats.org/spreadsheetml/2006/main" count="108" uniqueCount="89">
  <si>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</si>
  <si>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</si>
  <si>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</si>
  <si>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</si>
  <si>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</si>
  <si>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</si>
  <si>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</si>
  <si>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</si>
  <si>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</si>
  <si>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</si>
  <si>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</si>
  <si>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</si>
  <si>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</si>
  <si>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</si>
  <si>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</si>
  <si>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</si>
  <si>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</si>
  <si>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</si>
  <si>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</si>
  <si>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</si>
  <si>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</si>
  <si>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</si>
  <si>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</si>
  <si>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</si>
  <si>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</si>
  <si>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</si>
  <si>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</si>
  <si>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</si>
  <si>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</si>
  <si>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</si>
  <si>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</si>
  <si>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</si>
  <si>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</si>
  <si>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</si>
  <si>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</si>
  <si>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</si>
  <si>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</si>
  <si>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</si>
  <si>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</si>
  <si>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</si>
  <si>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</si>
  <si>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</si>
  <si>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</si>
  <si>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</si>
  <si>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</si>
  <si>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</si>
  <si>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</si>
  <si>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</si>
  <si>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</si>
  <si>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</si>
  <si>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</si>
  <si>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</si>
  <si>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</si>
  <si>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</si>
  <si>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</si>
  <si>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</si>
  <si>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</si>
  <si>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</si>
  <si>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</si>
  <si>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</si>
  <si>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</si>
  <si>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</si>
  <si>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</si>
  <si>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</si>
  <si>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</si>
  <si>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</si>
  <si>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</si>
  <si>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</si>
  <si>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</si>
  <si>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</si>
  <si>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</si>
  <si>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</si>
  <si>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</si>
  <si>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</si>
  <si>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</si>
  <si>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</si>
  <si>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</si>
  <si>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</si>
  <si>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</si>
  <si>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</si>
  <si>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</si>
  <si>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</si>
  <si>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</si>
  <si>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</si>
  <si>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</si>
  <si>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Получение бюджетных кредитов от других бюджетов бюджетной системы Российской Федерации в валюте Российской Федерации</t>
  </si>
  <si>
    <t>по состоянию на 01 декабря 2016 года</t>
  </si>
  <si>
    <t>План с учетом изменений на 01.12.2016 года</t>
  </si>
  <si>
    <t>Исполнено на 01.12.2016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</si>
</sst>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0"/>
  <sheetViews>
    <sheetView showGridLines="0" tabSelected="1" zoomScalePageLayoutView="0" workbookViewId="0" topLeftCell="A25">
      <selection activeCell="AB81" sqref="AB81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8"/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0"/>
      <c r="W2" s="1"/>
      <c r="X2" s="1"/>
    </row>
    <row r="3" spans="1:24" ht="18" customHeight="1">
      <c r="A3" s="47" t="s">
        <v>86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2"/>
      <c r="X3" s="3"/>
    </row>
    <row r="4" spans="1:24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4.25" customHeight="1">
      <c r="A6" s="45" t="s">
        <v>1</v>
      </c>
      <c r="B6" s="45" t="s">
        <v>2</v>
      </c>
      <c r="C6" s="45" t="s">
        <v>2</v>
      </c>
      <c r="D6" s="45" t="s">
        <v>2</v>
      </c>
      <c r="E6" s="45" t="s">
        <v>2</v>
      </c>
      <c r="F6" s="45" t="s">
        <v>87</v>
      </c>
      <c r="G6" s="45" t="s">
        <v>2</v>
      </c>
      <c r="H6" s="45" t="s">
        <v>2</v>
      </c>
      <c r="I6" s="45" t="s">
        <v>2</v>
      </c>
      <c r="J6" s="45" t="s">
        <v>2</v>
      </c>
      <c r="K6" s="45" t="s">
        <v>2</v>
      </c>
      <c r="L6" s="45" t="s">
        <v>2</v>
      </c>
      <c r="M6" s="45" t="s">
        <v>2</v>
      </c>
      <c r="N6" s="45" t="s">
        <v>2</v>
      </c>
      <c r="O6" s="45" t="s">
        <v>2</v>
      </c>
      <c r="P6" s="45" t="s">
        <v>2</v>
      </c>
      <c r="Q6" s="45" t="s">
        <v>2</v>
      </c>
      <c r="R6" s="45" t="s">
        <v>2</v>
      </c>
      <c r="S6" s="45" t="s">
        <v>2</v>
      </c>
      <c r="T6" s="45" t="s">
        <v>88</v>
      </c>
      <c r="U6" s="45" t="s">
        <v>12</v>
      </c>
      <c r="V6" s="45" t="s">
        <v>2</v>
      </c>
      <c r="W6" s="45" t="s">
        <v>2</v>
      </c>
      <c r="X6" s="45" t="s">
        <v>2</v>
      </c>
    </row>
    <row r="7" spans="1:24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.75">
      <c r="A8" s="18" t="s">
        <v>30</v>
      </c>
      <c r="B8" s="9"/>
      <c r="C8" s="9"/>
      <c r="D8" s="9"/>
      <c r="E8" s="9"/>
      <c r="F8" s="43">
        <f>F9+F26</f>
        <v>2280039382.05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1992911807.4899998</v>
      </c>
      <c r="U8" s="41">
        <f>ROUND(T8/F8*100,2)</f>
        <v>87.41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4">
        <f>F10+F13+F14+F15+F18+F20+F21+F22+F23+F24+F25+F19</f>
        <v>490896626.07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437836778.4899999</v>
      </c>
      <c r="U9" s="42">
        <f>ROUND(T9/F9*100,2)</f>
        <v>89.19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4">
        <f>F11+F12</f>
        <v>323642700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287135763.65</v>
      </c>
      <c r="U10" s="42">
        <f>ROUND(T10/F10*100,2)</f>
        <v>88.72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4">
        <v>20811200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23543675.95</v>
      </c>
      <c r="U11" s="42">
        <f aca="true" t="shared" si="2" ref="U11:U29">ROUND(T11/F11*100,2)</f>
        <v>113.13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4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263592087.7</v>
      </c>
      <c r="U12" s="42">
        <f t="shared" si="2"/>
        <v>87.04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4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21906411.65</v>
      </c>
      <c r="U13" s="42">
        <f t="shared" si="2"/>
        <v>95.04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4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26242387.1</v>
      </c>
      <c r="U14" s="42">
        <f t="shared" si="2"/>
        <v>91.01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4">
        <f>F16+F17</f>
        <v>24951600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21978700.65</v>
      </c>
      <c r="U15" s="42">
        <f t="shared" si="2"/>
        <v>88.09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4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8813584.02</v>
      </c>
      <c r="U16" s="42">
        <f t="shared" si="2"/>
        <v>84.93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4">
        <v>14573800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13165116.63</v>
      </c>
      <c r="U17" s="42">
        <f t="shared" si="2"/>
        <v>90.33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4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8804855.9</v>
      </c>
      <c r="U18" s="42">
        <f t="shared" si="2"/>
        <v>87.64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4">
        <v>42285150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32920398.48</v>
      </c>
      <c r="U20" s="42">
        <f t="shared" si="2"/>
        <v>77.85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4">
        <v>11496300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11754978.7</v>
      </c>
      <c r="U21" s="42">
        <f t="shared" si="2"/>
        <v>102.25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4">
        <v>876000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844040.34</v>
      </c>
      <c r="U22" s="42">
        <f t="shared" si="2"/>
        <v>96.35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4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21386210.98</v>
      </c>
      <c r="U23" s="42">
        <f t="shared" si="2"/>
        <v>99.47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4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4425512.83</v>
      </c>
      <c r="U24" s="42">
        <f t="shared" si="2"/>
        <v>106.81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4">
        <v>69376.07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437518.21</v>
      </c>
      <c r="U25" s="42">
        <f t="shared" si="2"/>
        <v>630.65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4">
        <v>1789142755.98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1555075029</v>
      </c>
      <c r="U26" s="42">
        <f t="shared" si="2"/>
        <v>86.92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4">
        <v>1774659546.27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1540240819.29</v>
      </c>
      <c r="U27" s="42">
        <f t="shared" si="2"/>
        <v>86.79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4">
        <v>15194000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15545000</v>
      </c>
      <c r="U28" s="42">
        <f t="shared" si="2"/>
        <v>102.31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4">
        <v>-710790.29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-710790.29</v>
      </c>
      <c r="U29" s="42">
        <f t="shared" si="2"/>
        <v>100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2356700096.83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1954022467.7600002</v>
      </c>
      <c r="U32" s="30">
        <f aca="true" t="shared" si="4" ref="U32:U75">ROUND(T32/F32*100,2)</f>
        <v>82.91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117018239.94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94379418.64</v>
      </c>
      <c r="U33" s="30">
        <f t="shared" si="4"/>
        <v>80.65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1348521.75</v>
      </c>
      <c r="U34" s="30">
        <f t="shared" si="4"/>
        <v>87.89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7347100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5485908.7</v>
      </c>
      <c r="U35" s="30">
        <f t="shared" si="4"/>
        <v>74.67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47749763.32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40973538.4</v>
      </c>
      <c r="U36" s="30">
        <f t="shared" si="4"/>
        <v>85.81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8800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8800</v>
      </c>
      <c r="U37" s="30">
        <f t="shared" si="4"/>
        <v>100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13267715.22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11655247.19</v>
      </c>
      <c r="U38" s="30">
        <f t="shared" si="4"/>
        <v>87.85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46160561.4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34907402.6</v>
      </c>
      <c r="U41" s="30">
        <f t="shared" si="4"/>
        <v>75.62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11830641.23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8911207.92</v>
      </c>
      <c r="U42" s="30">
        <f t="shared" si="4"/>
        <v>75.32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11830641.23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8911207.92</v>
      </c>
      <c r="U43" s="30">
        <f t="shared" si="4"/>
        <v>75.32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283209439.32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205995467.23000002</v>
      </c>
      <c r="U44" s="30">
        <f t="shared" si="4"/>
        <v>72.74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5787328.85</v>
      </c>
      <c r="U45" s="30">
        <f t="shared" si="4"/>
        <v>91.49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54130878.02</v>
      </c>
      <c r="U46" s="30">
        <f t="shared" si="4"/>
        <v>86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194267653.32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133845984.75</v>
      </c>
      <c r="U47" s="30">
        <f t="shared" si="4"/>
        <v>68.9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19670586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12231275.61</v>
      </c>
      <c r="U48" s="30">
        <f t="shared" si="4"/>
        <v>62.18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148790480.18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116894522.36000001</v>
      </c>
      <c r="U49" s="30">
        <f t="shared" si="4"/>
        <v>78.56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19089315.53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12455822.06</v>
      </c>
      <c r="U50" s="30">
        <f t="shared" si="4"/>
        <v>65.25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18257206.11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8974970.04</v>
      </c>
      <c r="U51" s="30">
        <f t="shared" si="4"/>
        <v>49.16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77556240.17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66753643.2</v>
      </c>
      <c r="U52" s="30">
        <f t="shared" si="4"/>
        <v>86.07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33887718.37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28710087.06</v>
      </c>
      <c r="U53" s="30">
        <f t="shared" si="4"/>
        <v>84.72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4524753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3637158.19</v>
      </c>
      <c r="U54" s="30">
        <f t="shared" si="4"/>
        <v>80.38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4524753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3637158.19</v>
      </c>
      <c r="U55" s="30">
        <f t="shared" si="4"/>
        <v>80.38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1414583290.98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1227776962.79</v>
      </c>
      <c r="U56" s="30">
        <f t="shared" si="4"/>
        <v>86.79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566253498.54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489653623.29</v>
      </c>
      <c r="U57" s="30">
        <f t="shared" si="4"/>
        <v>86.47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761986542.8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665678541.21</v>
      </c>
      <c r="U58" s="30">
        <f t="shared" si="4"/>
        <v>87.36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33549235.42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30763677.97</v>
      </c>
      <c r="U59" s="30">
        <f t="shared" si="4"/>
        <v>91.7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52794014.22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41681120.32</v>
      </c>
      <c r="U60" s="30">
        <f t="shared" si="4"/>
        <v>78.95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146135547.93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127860701.17</v>
      </c>
      <c r="U61" s="30">
        <f t="shared" si="4"/>
        <v>87.49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140385547.93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122965877.98</v>
      </c>
      <c r="U62" s="30">
        <f t="shared" si="4"/>
        <v>87.59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4894823.19</v>
      </c>
      <c r="U63" s="30">
        <f t="shared" si="4"/>
        <v>85.13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113891461.3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99744112.41000001</v>
      </c>
      <c r="U64" s="30">
        <f t="shared" si="4"/>
        <v>87.58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2291286.46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2102129.36</v>
      </c>
      <c r="U65" s="30">
        <f t="shared" si="4"/>
        <v>91.74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40474081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36107974</v>
      </c>
      <c r="U66" s="30">
        <f t="shared" si="4"/>
        <v>89.21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23922993.84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20670595.37</v>
      </c>
      <c r="U67" s="30">
        <f t="shared" si="4"/>
        <v>86.4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18169600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15610165.9</v>
      </c>
      <c r="U68" s="30">
        <f t="shared" si="4"/>
        <v>85.91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25253247.78</v>
      </c>
      <c r="U69" s="30">
        <f t="shared" si="4"/>
        <v>86.98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107194622.95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66458797.05</v>
      </c>
      <c r="U70" s="30">
        <f t="shared" si="4"/>
        <v>62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56678415.59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24760199.86</v>
      </c>
      <c r="U71" s="30">
        <f t="shared" si="4"/>
        <v>43.69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44222007.36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36240947.67</v>
      </c>
      <c r="U72" s="30">
        <f t="shared" si="4"/>
        <v>81.95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6294200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5457649.52</v>
      </c>
      <c r="U73" s="30">
        <f t="shared" si="4"/>
        <v>86.71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2364120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2364120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2364120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2364120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-76660714.77999973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38889339.72999954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SUM(F80,F86,F84,F83)</f>
        <v>76660714.77999973</v>
      </c>
      <c r="G79" s="33">
        <f aca="true" t="shared" si="9" ref="G79:T79">SUM(G80,G86,G84,G83)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-38889339.72999971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50000000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45.75" customHeight="1">
      <c r="A83" s="26" t="s">
        <v>85</v>
      </c>
      <c r="B83" s="27"/>
      <c r="C83" s="27"/>
      <c r="D83" s="27"/>
      <c r="E83" s="27"/>
      <c r="F83" s="35">
        <v>10000000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10000000</v>
      </c>
      <c r="U83" s="20"/>
    </row>
    <row r="84" spans="1:21" ht="26.25">
      <c r="A84" s="26" t="s">
        <v>81</v>
      </c>
      <c r="B84" s="27"/>
      <c r="C84" s="27"/>
      <c r="D84" s="27"/>
      <c r="E84" s="27"/>
      <c r="F84" s="35">
        <f>F85</f>
        <v>0</v>
      </c>
      <c r="G84" s="35">
        <f aca="true" t="shared" si="10" ref="G84:T84">G85</f>
        <v>0</v>
      </c>
      <c r="H84" s="35">
        <f t="shared" si="10"/>
        <v>0</v>
      </c>
      <c r="I84" s="35">
        <f t="shared" si="10"/>
        <v>0</v>
      </c>
      <c r="J84" s="35">
        <f t="shared" si="10"/>
        <v>0</v>
      </c>
      <c r="K84" s="35">
        <f t="shared" si="10"/>
        <v>0</v>
      </c>
      <c r="L84" s="35">
        <f t="shared" si="10"/>
        <v>0</v>
      </c>
      <c r="M84" s="35">
        <f t="shared" si="10"/>
        <v>0</v>
      </c>
      <c r="N84" s="35">
        <f t="shared" si="10"/>
        <v>0</v>
      </c>
      <c r="O84" s="35">
        <f t="shared" si="10"/>
        <v>0</v>
      </c>
      <c r="P84" s="35">
        <f t="shared" si="10"/>
        <v>0</v>
      </c>
      <c r="Q84" s="35">
        <f t="shared" si="10"/>
        <v>0</v>
      </c>
      <c r="R84" s="35">
        <f t="shared" si="10"/>
        <v>0</v>
      </c>
      <c r="S84" s="35">
        <f t="shared" si="10"/>
        <v>0</v>
      </c>
      <c r="T84" s="35">
        <f t="shared" si="10"/>
        <v>60140000.82</v>
      </c>
      <c r="U84" s="20"/>
    </row>
    <row r="85" spans="1:21" ht="90">
      <c r="A85" s="26" t="s">
        <v>82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60140000.82</v>
      </c>
      <c r="U85" s="20"/>
    </row>
    <row r="86" spans="1:21" ht="26.25">
      <c r="A86" s="26" t="s">
        <v>38</v>
      </c>
      <c r="B86" s="27"/>
      <c r="C86" s="27"/>
      <c r="D86" s="27"/>
      <c r="E86" s="27"/>
      <c r="F86" s="35">
        <f>SUM(F88,F90)</f>
        <v>66660714.77999973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SUM(T88,T90)</f>
        <v>-109029340.54999971</v>
      </c>
      <c r="U86" s="20"/>
    </row>
    <row r="87" spans="1:21" ht="15">
      <c r="A87" s="27" t="s">
        <v>39</v>
      </c>
      <c r="B87" s="27"/>
      <c r="C87" s="27"/>
      <c r="D87" s="27"/>
      <c r="E87" s="27"/>
      <c r="F87" s="35">
        <f>F88</f>
        <v>-2340039382.05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T88</f>
        <v>-3060725219.6</v>
      </c>
      <c r="U87" s="20"/>
    </row>
    <row r="88" spans="1:21" ht="26.25">
      <c r="A88" s="26" t="s">
        <v>40</v>
      </c>
      <c r="B88" s="27"/>
      <c r="C88" s="27"/>
      <c r="D88" s="27"/>
      <c r="E88" s="27"/>
      <c r="F88" s="35">
        <v>-2340039382.05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-3060725219.6</v>
      </c>
      <c r="U88" s="20"/>
    </row>
    <row r="89" spans="1:21" ht="15">
      <c r="A89" s="26" t="s">
        <v>41</v>
      </c>
      <c r="B89" s="27"/>
      <c r="C89" s="27"/>
      <c r="D89" s="27"/>
      <c r="E89" s="27"/>
      <c r="F89" s="35">
        <f>F90</f>
        <v>2406700096.83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2951695879.05</v>
      </c>
      <c r="U89" s="20"/>
    </row>
    <row r="90" spans="1:21" ht="26.25">
      <c r="A90" s="26" t="s">
        <v>42</v>
      </c>
      <c r="B90" s="27"/>
      <c r="C90" s="27"/>
      <c r="D90" s="27"/>
      <c r="E90" s="27"/>
      <c r="F90" s="35">
        <v>2406700096.83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2951695879.05</v>
      </c>
      <c r="U90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2016-12-14T03:45:29Z</dcterms:modified>
  <cp:category/>
  <cp:version/>
  <cp:contentType/>
  <cp:contentStatus/>
</cp:coreProperties>
</file>